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H:\Courses\Statistics Modules\Lecture Support Files\"/>
    </mc:Choice>
  </mc:AlternateContent>
  <xr:revisionPtr revIDLastSave="0" documentId="13_ncr:1_{8FAEBC9D-92CD-497F-87E5-BB2DE5178B2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MSE Calculator" sheetId="1" r:id="rId1"/>
    <sheet name="Control Chart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3" i="2" l="1"/>
  <c r="E10" i="2"/>
  <c r="E11" i="2" s="1"/>
  <c r="E9" i="2"/>
  <c r="F20" i="2" l="1"/>
  <c r="F19" i="2"/>
  <c r="E15" i="2"/>
  <c r="E16" i="2"/>
  <c r="E13" i="1"/>
  <c r="E12" i="1"/>
  <c r="E5" i="1"/>
  <c r="E6" i="1"/>
  <c r="E7" i="1"/>
  <c r="E8" i="1"/>
  <c r="E9" i="1"/>
  <c r="E10" i="1"/>
  <c r="E11" i="1"/>
  <c r="E4" i="1"/>
  <c r="E19" i="2" l="1"/>
  <c r="E20" i="2"/>
  <c r="G20" i="2"/>
  <c r="G19" i="2"/>
  <c r="D11" i="1"/>
  <c r="D10" i="1"/>
  <c r="D9" i="1"/>
  <c r="D8" i="1"/>
  <c r="D7" i="1"/>
  <c r="D6" i="1"/>
  <c r="D5" i="1"/>
  <c r="E15" i="1"/>
  <c r="D4" i="1"/>
</calcChain>
</file>

<file path=xl/sharedStrings.xml><?xml version="1.0" encoding="utf-8"?>
<sst xmlns="http://schemas.openxmlformats.org/spreadsheetml/2006/main" count="25" uniqueCount="22">
  <si>
    <t>Diff</t>
  </si>
  <si>
    <t>Standard</t>
  </si>
  <si>
    <t>Measurment</t>
  </si>
  <si>
    <t>By Functions</t>
  </si>
  <si>
    <t>MSE</t>
  </si>
  <si>
    <t>Sum =</t>
  </si>
  <si>
    <t>RMSE =</t>
  </si>
  <si>
    <t>Mass</t>
  </si>
  <si>
    <t>Chart Based on first 11 values</t>
  </si>
  <si>
    <t>Average</t>
  </si>
  <si>
    <t>mg</t>
  </si>
  <si>
    <t>Std Dev</t>
  </si>
  <si>
    <t>3 sigma</t>
  </si>
  <si>
    <t>Range</t>
  </si>
  <si>
    <t>UCL =</t>
  </si>
  <si>
    <t>LCL =</t>
  </si>
  <si>
    <t>For Graph</t>
  </si>
  <si>
    <t>LCL</t>
  </si>
  <si>
    <t>X-Bar</t>
  </si>
  <si>
    <t>UCL</t>
  </si>
  <si>
    <t>MSE Column not needed</t>
  </si>
  <si>
    <t>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</si>
</sst>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0"/>
    <numFmt numFmtId="165" formatCode="0.000"/>
    <numFmt numFmtId="166" formatCode="0.0000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C0000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sz val="11"/>
      <color rgb="FF7030A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0" fillId="0" borderId="0" xfId="0" applyFill="1"/>
    <xf numFmtId="165" fontId="0" fillId="0" borderId="0" xfId="0" applyNumberFormat="1" applyFill="1"/>
    <xf numFmtId="164" fontId="0" fillId="0" borderId="0" xfId="0" applyNumberFormat="1"/>
    <xf numFmtId="165" fontId="0" fillId="0" borderId="1" xfId="0" applyNumberFormat="1" applyFill="1" applyBorder="1"/>
    <xf numFmtId="164" fontId="0" fillId="0" borderId="1" xfId="0" applyNumberFormat="1" applyBorder="1"/>
    <xf numFmtId="0" fontId="2" fillId="0" borderId="0" xfId="0" applyFont="1"/>
    <xf numFmtId="0" fontId="3" fillId="0" borderId="0" xfId="0" applyFont="1"/>
    <xf numFmtId="0" fontId="4" fillId="0" borderId="0" xfId="0" applyFont="1"/>
    <xf numFmtId="165" fontId="0" fillId="0" borderId="0" xfId="0" applyNumberFormat="1"/>
    <xf numFmtId="166" fontId="0" fillId="0" borderId="0" xfId="0" applyNumberFormat="1"/>
    <xf numFmtId="0" fontId="5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563724269248622"/>
          <c:y val="3.4587288738440407E-2"/>
          <c:w val="0.73711967651983579"/>
          <c:h val="0.81369416439767461"/>
        </c:manualLayout>
      </c:layout>
      <c:scatterChart>
        <c:scatterStyle val="lineMarker"/>
        <c:varyColors val="0"/>
        <c:ser>
          <c:idx val="0"/>
          <c:order val="0"/>
          <c:spPr>
            <a:ln w="12700">
              <a:solidFill>
                <a:schemeClr val="tx1"/>
              </a:solidFill>
            </a:ln>
          </c:spPr>
          <c:marker>
            <c:symbol val="circle"/>
            <c:size val="6"/>
            <c:spPr>
              <a:solidFill>
                <a:srgbClr val="C00000"/>
              </a:solidFill>
              <a:ln>
                <a:solidFill>
                  <a:schemeClr val="tx1"/>
                </a:solidFill>
              </a:ln>
            </c:spPr>
          </c:marker>
          <c:xVal>
            <c:numRef>
              <c:f>'Control Chart'!$A$3:$A$26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xVal>
          <c:yVal>
            <c:numRef>
              <c:f>'Control Chart'!$B$3:$B$26</c:f>
              <c:numCache>
                <c:formatCode>General</c:formatCode>
                <c:ptCount val="24"/>
                <c:pt idx="0">
                  <c:v>40.804000000000002</c:v>
                </c:pt>
                <c:pt idx="1">
                  <c:v>40.806333333333335</c:v>
                </c:pt>
                <c:pt idx="2">
                  <c:v>40.798333333333339</c:v>
                </c:pt>
                <c:pt idx="3">
                  <c:v>40.800000000000004</c:v>
                </c:pt>
                <c:pt idx="4">
                  <c:v>40.804333333333332</c:v>
                </c:pt>
                <c:pt idx="5">
                  <c:v>40.801333333333332</c:v>
                </c:pt>
                <c:pt idx="6">
                  <c:v>40.805666666666667</c:v>
                </c:pt>
                <c:pt idx="7">
                  <c:v>40.801333333333332</c:v>
                </c:pt>
                <c:pt idx="8">
                  <c:v>40.800333333333334</c:v>
                </c:pt>
                <c:pt idx="9">
                  <c:v>40.798333333333332</c:v>
                </c:pt>
                <c:pt idx="10">
                  <c:v>40.802</c:v>
                </c:pt>
                <c:pt idx="11">
                  <c:v>40.802</c:v>
                </c:pt>
                <c:pt idx="12">
                  <c:v>40.795000000000002</c:v>
                </c:pt>
                <c:pt idx="13">
                  <c:v>40.798999999999999</c:v>
                </c:pt>
                <c:pt idx="14">
                  <c:v>40.801000000000002</c:v>
                </c:pt>
                <c:pt idx="15">
                  <c:v>40.798999999999999</c:v>
                </c:pt>
                <c:pt idx="16">
                  <c:v>40.80233333333333</c:v>
                </c:pt>
                <c:pt idx="17">
                  <c:v>40.792999999999999</c:v>
                </c:pt>
                <c:pt idx="18">
                  <c:v>40.794000000000004</c:v>
                </c:pt>
                <c:pt idx="19">
                  <c:v>40.790333333333329</c:v>
                </c:pt>
                <c:pt idx="20">
                  <c:v>40.793333333333329</c:v>
                </c:pt>
                <c:pt idx="21">
                  <c:v>40.794666666666664</c:v>
                </c:pt>
                <c:pt idx="22">
                  <c:v>40.788999999999994</c:v>
                </c:pt>
                <c:pt idx="23">
                  <c:v>40.785999999999994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2F4-412C-BF3D-7E396996C2C0}"/>
            </c:ext>
          </c:extLst>
        </c:ser>
        <c:ser>
          <c:idx val="1"/>
          <c:order val="1"/>
          <c:spPr>
            <a:ln w="19050" cmpd="sng">
              <a:solidFill>
                <a:schemeClr val="tx1"/>
              </a:solidFill>
              <a:prstDash val="sysDash"/>
            </a:ln>
          </c:spPr>
          <c:marker>
            <c:symbol val="none"/>
          </c:marker>
          <c:xVal>
            <c:numRef>
              <c:f>'Control Chart'!$D$19:$D$20</c:f>
              <c:numCache>
                <c:formatCode>General</c:formatCode>
                <c:ptCount val="2"/>
                <c:pt idx="0">
                  <c:v>0</c:v>
                </c:pt>
                <c:pt idx="1">
                  <c:v>25</c:v>
                </c:pt>
              </c:numCache>
            </c:numRef>
          </c:xVal>
          <c:yVal>
            <c:numRef>
              <c:f>'Control Chart'!$G$19:$G$20</c:f>
              <c:numCache>
                <c:formatCode>0.000</c:formatCode>
                <c:ptCount val="2"/>
                <c:pt idx="0">
                  <c:v>40.810282511696343</c:v>
                </c:pt>
                <c:pt idx="1">
                  <c:v>40.810282511696343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2F4-412C-BF3D-7E396996C2C0}"/>
            </c:ext>
          </c:extLst>
        </c:ser>
        <c:ser>
          <c:idx val="2"/>
          <c:order val="2"/>
          <c:spPr>
            <a:ln w="19050">
              <a:solidFill>
                <a:schemeClr val="tx1"/>
              </a:solidFill>
              <a:prstDash val="sysDash"/>
            </a:ln>
          </c:spPr>
          <c:marker>
            <c:symbol val="none"/>
          </c:marker>
          <c:xVal>
            <c:numRef>
              <c:f>'Control Chart'!$D$19:$D$20</c:f>
              <c:numCache>
                <c:formatCode>General</c:formatCode>
                <c:ptCount val="2"/>
                <c:pt idx="0">
                  <c:v>0</c:v>
                </c:pt>
                <c:pt idx="1">
                  <c:v>25</c:v>
                </c:pt>
              </c:numCache>
            </c:numRef>
          </c:xVal>
          <c:yVal>
            <c:numRef>
              <c:f>'Control Chart'!$E$19:$E$20</c:f>
              <c:numCache>
                <c:formatCode>0.000</c:formatCode>
                <c:ptCount val="2"/>
                <c:pt idx="0">
                  <c:v>40.79371748830367</c:v>
                </c:pt>
                <c:pt idx="1">
                  <c:v>40.79371748830367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52F4-412C-BF3D-7E396996C2C0}"/>
            </c:ext>
          </c:extLst>
        </c:ser>
        <c:ser>
          <c:idx val="3"/>
          <c:order val="3"/>
          <c:spPr>
            <a:ln w="1905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'Control Chart'!$D$19:$D$20</c:f>
              <c:numCache>
                <c:formatCode>General</c:formatCode>
                <c:ptCount val="2"/>
                <c:pt idx="0">
                  <c:v>0</c:v>
                </c:pt>
                <c:pt idx="1">
                  <c:v>25</c:v>
                </c:pt>
              </c:numCache>
            </c:numRef>
          </c:xVal>
          <c:yVal>
            <c:numRef>
              <c:f>'Control Chart'!$F$19:$F$20</c:f>
              <c:numCache>
                <c:formatCode>0.000</c:formatCode>
                <c:ptCount val="2"/>
                <c:pt idx="0">
                  <c:v>40.802000000000007</c:v>
                </c:pt>
                <c:pt idx="1">
                  <c:v>40.802000000000007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52F4-412C-BF3D-7E396996C2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6700928"/>
        <c:axId val="126703104"/>
      </c:scatterChart>
      <c:valAx>
        <c:axId val="126700928"/>
        <c:scaling>
          <c:orientation val="minMax"/>
          <c:max val="25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1400"/>
                </a:pPr>
                <a:r>
                  <a:rPr lang="en-US" sz="1400"/>
                  <a:t>Day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1050"/>
            </a:pPr>
            <a:endParaRPr lang="en-US"/>
          </a:p>
        </c:txPr>
        <c:crossAx val="126703104"/>
        <c:crosses val="autoZero"/>
        <c:crossBetween val="midCat"/>
      </c:valAx>
      <c:valAx>
        <c:axId val="126703104"/>
        <c:scaling>
          <c:orientation val="minMax"/>
          <c:min val="40.785000000000004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400"/>
                </a:pPr>
                <a:r>
                  <a:rPr lang="en-US" sz="1400"/>
                  <a:t>Filter Mass, mg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1100"/>
            </a:pPr>
            <a:endParaRPr lang="en-US"/>
          </a:p>
        </c:txPr>
        <c:crossAx val="126700928"/>
        <c:crosses val="autoZero"/>
        <c:crossBetween val="midCat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447675</xdr:colOff>
      <xdr:row>2</xdr:row>
      <xdr:rowOff>123824</xdr:rowOff>
    </xdr:from>
    <xdr:to>
      <xdr:col>19</xdr:col>
      <xdr:colOff>142875</xdr:colOff>
      <xdr:row>23</xdr:row>
      <xdr:rowOff>171449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35A63C7-EE4B-4632-8876-3D66503653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0.84983</cdr:x>
      <cdr:y>0.0958</cdr:y>
    </cdr:from>
    <cdr:to>
      <cdr:x>0.97354</cdr:x>
      <cdr:y>0.32009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6483826" y="390543"/>
          <a:ext cx="943847" cy="91436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400"/>
            <a:t>UCL = 40.810</a:t>
          </a:r>
        </a:p>
      </cdr:txBody>
    </cdr:sp>
  </cdr:relSizeAnchor>
  <cdr:relSizeAnchor xmlns:cdr="http://schemas.openxmlformats.org/drawingml/2006/chartDrawing">
    <cdr:from>
      <cdr:x>0.84913</cdr:x>
      <cdr:y>0.57087</cdr:y>
    </cdr:from>
    <cdr:to>
      <cdr:x>0.97284</cdr:x>
      <cdr:y>0.79517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6478467" y="2327256"/>
          <a:ext cx="943847" cy="91440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/>
            <a:t>LCL = 40.794</a:t>
          </a:r>
        </a:p>
      </cdr:txBody>
    </cdr:sp>
  </cdr:relSizeAnchor>
  <cdr:relSizeAnchor xmlns:cdr="http://schemas.openxmlformats.org/drawingml/2006/chartDrawing">
    <cdr:from>
      <cdr:x>0.85159</cdr:x>
      <cdr:y>0.34657</cdr:y>
    </cdr:from>
    <cdr:to>
      <cdr:x>0.9753</cdr:x>
      <cdr:y>0.57087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6497210" y="1412872"/>
          <a:ext cx="943847" cy="91440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l-GR" sz="1400"/>
            <a:t>μ</a:t>
          </a:r>
          <a:r>
            <a:rPr lang="en-US" sz="1400"/>
            <a:t> = 40.802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9%20Laboratory%20Statistics/I%20Chart%20Exampl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3">
          <cell r="A3">
            <v>0</v>
          </cell>
          <cell r="B3">
            <v>40.804000000000002</v>
          </cell>
        </row>
        <row r="4">
          <cell r="A4">
            <v>1</v>
          </cell>
          <cell r="B4">
            <v>40.806333333333335</v>
          </cell>
        </row>
        <row r="5">
          <cell r="A5">
            <v>2</v>
          </cell>
          <cell r="B5">
            <v>40.798333333333339</v>
          </cell>
        </row>
        <row r="6">
          <cell r="A6">
            <v>3</v>
          </cell>
          <cell r="B6">
            <v>40.800000000000004</v>
          </cell>
        </row>
        <row r="7">
          <cell r="A7">
            <v>4</v>
          </cell>
          <cell r="B7">
            <v>40.804333333333332</v>
          </cell>
        </row>
        <row r="8">
          <cell r="A8">
            <v>5</v>
          </cell>
          <cell r="B8">
            <v>40.801333333333332</v>
          </cell>
        </row>
        <row r="9">
          <cell r="A9">
            <v>6</v>
          </cell>
          <cell r="B9">
            <v>40.805666666666667</v>
          </cell>
        </row>
        <row r="10">
          <cell r="A10">
            <v>7</v>
          </cell>
          <cell r="B10">
            <v>40.801333333333332</v>
          </cell>
        </row>
        <row r="11">
          <cell r="A11">
            <v>8</v>
          </cell>
          <cell r="B11">
            <v>40.800333333333334</v>
          </cell>
        </row>
        <row r="12">
          <cell r="A12">
            <v>9</v>
          </cell>
          <cell r="B12">
            <v>40.798333333333332</v>
          </cell>
        </row>
        <row r="13">
          <cell r="A13">
            <v>10</v>
          </cell>
          <cell r="B13">
            <v>40.802</v>
          </cell>
        </row>
        <row r="14">
          <cell r="A14">
            <v>11</v>
          </cell>
          <cell r="B14">
            <v>40.802</v>
          </cell>
        </row>
        <row r="15">
          <cell r="A15">
            <v>12</v>
          </cell>
          <cell r="B15">
            <v>40.795000000000002</v>
          </cell>
        </row>
        <row r="16">
          <cell r="A16">
            <v>13</v>
          </cell>
          <cell r="B16">
            <v>40.798999999999999</v>
          </cell>
        </row>
        <row r="17">
          <cell r="A17">
            <v>14</v>
          </cell>
          <cell r="B17">
            <v>40.801000000000002</v>
          </cell>
        </row>
        <row r="18">
          <cell r="A18">
            <v>15</v>
          </cell>
          <cell r="B18">
            <v>40.798999999999999</v>
          </cell>
        </row>
        <row r="19">
          <cell r="A19">
            <v>16</v>
          </cell>
          <cell r="B19">
            <v>40.80233333333333</v>
          </cell>
        </row>
        <row r="20">
          <cell r="A20">
            <v>17</v>
          </cell>
          <cell r="B20">
            <v>40.792999999999999</v>
          </cell>
        </row>
        <row r="21">
          <cell r="A21">
            <v>18</v>
          </cell>
          <cell r="B21">
            <v>40.794000000000004</v>
          </cell>
        </row>
        <row r="22">
          <cell r="A22">
            <v>19</v>
          </cell>
          <cell r="B22">
            <v>40.790333333333329</v>
          </cell>
        </row>
        <row r="23">
          <cell r="A23">
            <v>20</v>
          </cell>
          <cell r="B23">
            <v>40.793333333333329</v>
          </cell>
        </row>
        <row r="24">
          <cell r="A24">
            <v>21</v>
          </cell>
          <cell r="B24">
            <v>40.794666666666664</v>
          </cell>
        </row>
        <row r="25">
          <cell r="A25">
            <v>22</v>
          </cell>
          <cell r="B25">
            <v>40.788999999999994</v>
          </cell>
        </row>
        <row r="26">
          <cell r="A26">
            <v>23</v>
          </cell>
          <cell r="B26">
            <v>40.785999999999994</v>
          </cell>
        </row>
        <row r="39">
          <cell r="A39">
            <v>0</v>
          </cell>
          <cell r="B39">
            <v>40.79371748830367</v>
          </cell>
          <cell r="C39">
            <v>40.802000000000007</v>
          </cell>
          <cell r="D39">
            <v>40.811221333333336</v>
          </cell>
        </row>
        <row r="40">
          <cell r="A40">
            <v>25</v>
          </cell>
          <cell r="B40">
            <v>40.79371748830367</v>
          </cell>
          <cell r="C40">
            <v>40.802000000000007</v>
          </cell>
          <cell r="D40">
            <v>40.811221333333336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G15"/>
  <sheetViews>
    <sheetView tabSelected="1" workbookViewId="0">
      <selection activeCell="I22" sqref="I22"/>
    </sheetView>
  </sheetViews>
  <sheetFormatPr defaultRowHeight="15" x14ac:dyDescent="0.25"/>
  <cols>
    <col min="3" max="3" width="12.42578125" customWidth="1"/>
    <col min="5" max="5" width="12.140625" customWidth="1"/>
  </cols>
  <sheetData>
    <row r="3" spans="1:7" x14ac:dyDescent="0.25">
      <c r="B3" s="1" t="s">
        <v>1</v>
      </c>
      <c r="C3" s="1" t="s">
        <v>2</v>
      </c>
      <c r="D3" s="1" t="s">
        <v>0</v>
      </c>
      <c r="E3" s="1" t="s">
        <v>4</v>
      </c>
      <c r="F3" s="1"/>
      <c r="G3" s="1"/>
    </row>
    <row r="4" spans="1:7" x14ac:dyDescent="0.25">
      <c r="A4" s="2"/>
      <c r="B4" s="3">
        <v>0.51822719846440368</v>
      </c>
      <c r="C4" s="3">
        <v>0.53680833067500233</v>
      </c>
      <c r="D4" s="3">
        <f t="shared" ref="D4:D11" si="0">B4-C4</f>
        <v>-1.858113221059865E-2</v>
      </c>
      <c r="E4" s="4">
        <f>D4^2</f>
        <v>3.4525847422774668E-4</v>
      </c>
    </row>
    <row r="5" spans="1:7" x14ac:dyDescent="0.25">
      <c r="A5" s="2"/>
      <c r="B5" s="3">
        <v>0.36817966854381629</v>
      </c>
      <c r="C5" s="3">
        <v>0.36039625028019756</v>
      </c>
      <c r="D5" s="3">
        <f t="shared" si="0"/>
        <v>7.7834182636187244E-3</v>
      </c>
      <c r="E5" s="4">
        <f t="shared" ref="E5:E11" si="1">D5^2</f>
        <v>6.0581599866433519E-5</v>
      </c>
    </row>
    <row r="6" spans="1:7" x14ac:dyDescent="0.25">
      <c r="A6" s="2"/>
      <c r="B6" s="3">
        <v>0.16890526748953355</v>
      </c>
      <c r="C6" s="3">
        <v>0.15562096621324617</v>
      </c>
      <c r="D6" s="3">
        <f t="shared" si="0"/>
        <v>1.328430127628738E-2</v>
      </c>
      <c r="E6" s="4">
        <f t="shared" si="1"/>
        <v>1.7647266039917052E-4</v>
      </c>
    </row>
    <row r="7" spans="1:7" x14ac:dyDescent="0.25">
      <c r="A7" s="2"/>
      <c r="B7" s="3">
        <v>0.1277154872200772</v>
      </c>
      <c r="C7" s="3">
        <v>0.11637526068696993</v>
      </c>
      <c r="D7" s="3">
        <f t="shared" si="0"/>
        <v>1.1340226533107262E-2</v>
      </c>
      <c r="E7" s="4">
        <f t="shared" si="1"/>
        <v>1.2860073782218994E-4</v>
      </c>
    </row>
    <row r="8" spans="1:7" x14ac:dyDescent="0.25">
      <c r="A8" s="2"/>
      <c r="B8" s="3">
        <v>0.21987006704649273</v>
      </c>
      <c r="C8" s="3">
        <v>0.2392689629225552</v>
      </c>
      <c r="D8" s="3">
        <f t="shared" si="0"/>
        <v>-1.9398895876062472E-2</v>
      </c>
      <c r="E8" s="4">
        <f t="shared" si="1"/>
        <v>3.7631716121031358E-4</v>
      </c>
    </row>
    <row r="9" spans="1:7" x14ac:dyDescent="0.25">
      <c r="A9" s="2"/>
      <c r="B9" s="3">
        <v>0.42045067768310196</v>
      </c>
      <c r="C9" s="3">
        <v>0.56659250607686917</v>
      </c>
      <c r="D9" s="3">
        <f t="shared" si="0"/>
        <v>-0.14614182839376721</v>
      </c>
      <c r="E9" s="4">
        <f t="shared" si="1"/>
        <v>2.1357434006273306E-2</v>
      </c>
    </row>
    <row r="10" spans="1:7" x14ac:dyDescent="0.25">
      <c r="A10" s="2"/>
      <c r="B10" s="3">
        <v>0.79629112439569127</v>
      </c>
      <c r="C10" s="3">
        <v>0.9429200370052947</v>
      </c>
      <c r="D10" s="3">
        <f t="shared" si="0"/>
        <v>-0.14662891260960342</v>
      </c>
      <c r="E10" s="4">
        <f t="shared" si="1"/>
        <v>2.1500038013074717E-2</v>
      </c>
    </row>
    <row r="11" spans="1:7" x14ac:dyDescent="0.25">
      <c r="A11" s="2"/>
      <c r="B11" s="5">
        <v>0.94681297680994858</v>
      </c>
      <c r="C11" s="5">
        <v>0.87014534700564095</v>
      </c>
      <c r="D11" s="5">
        <f t="shared" si="0"/>
        <v>7.6667629804307635E-2</v>
      </c>
      <c r="E11" s="6">
        <f t="shared" si="1"/>
        <v>5.8779254598103608E-3</v>
      </c>
    </row>
    <row r="12" spans="1:7" x14ac:dyDescent="0.25">
      <c r="D12" t="s">
        <v>5</v>
      </c>
      <c r="E12" s="4">
        <f>SUM(E4:E11)</f>
        <v>4.9822628112684245E-2</v>
      </c>
    </row>
    <row r="13" spans="1:7" x14ac:dyDescent="0.25">
      <c r="D13" t="s">
        <v>6</v>
      </c>
      <c r="E13" s="4">
        <f>SQRT(E12/COUNT(E4:E11))</f>
        <v>7.8916592134262428E-2</v>
      </c>
    </row>
    <row r="15" spans="1:7" x14ac:dyDescent="0.25">
      <c r="C15" t="s">
        <v>3</v>
      </c>
      <c r="D15" t="s">
        <v>6</v>
      </c>
      <c r="E15" s="4">
        <f>SQRT(SUMSQ(D4:D11)/COUNTA(D4:D11))</f>
        <v>7.8916592134262428E-2</v>
      </c>
      <c r="F15" t="s">
        <v>20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E433AB-DF56-407F-83D1-A5DC539A416C}">
  <dimension ref="A1:G28"/>
  <sheetViews>
    <sheetView workbookViewId="0">
      <selection activeCell="G26" sqref="G26"/>
    </sheetView>
  </sheetViews>
  <sheetFormatPr defaultRowHeight="15" x14ac:dyDescent="0.25"/>
  <sheetData>
    <row r="1" spans="1:6" x14ac:dyDescent="0.25">
      <c r="A1" s="7" t="s">
        <v>8</v>
      </c>
    </row>
    <row r="2" spans="1:6" x14ac:dyDescent="0.25">
      <c r="A2" t="s">
        <v>21</v>
      </c>
      <c r="B2" t="s">
        <v>7</v>
      </c>
    </row>
    <row r="3" spans="1:6" x14ac:dyDescent="0.25">
      <c r="A3" s="12">
        <v>0</v>
      </c>
      <c r="B3" s="12">
        <v>40.804000000000002</v>
      </c>
    </row>
    <row r="4" spans="1:6" x14ac:dyDescent="0.25">
      <c r="A4" s="12">
        <v>1</v>
      </c>
      <c r="B4" s="12">
        <v>40.806333333333335</v>
      </c>
    </row>
    <row r="5" spans="1:6" x14ac:dyDescent="0.25">
      <c r="A5" s="12">
        <v>2</v>
      </c>
      <c r="B5" s="12">
        <v>40.798333333333339</v>
      </c>
    </row>
    <row r="6" spans="1:6" x14ac:dyDescent="0.25">
      <c r="A6" s="12">
        <v>3</v>
      </c>
      <c r="B6" s="12">
        <v>40.800000000000004</v>
      </c>
    </row>
    <row r="7" spans="1:6" x14ac:dyDescent="0.25">
      <c r="A7" s="12">
        <v>4</v>
      </c>
      <c r="B7" s="12">
        <v>40.804333333333332</v>
      </c>
    </row>
    <row r="8" spans="1:6" x14ac:dyDescent="0.25">
      <c r="A8" s="12">
        <v>5</v>
      </c>
      <c r="B8" s="12">
        <v>40.801333333333332</v>
      </c>
    </row>
    <row r="9" spans="1:6" x14ac:dyDescent="0.25">
      <c r="A9" s="12">
        <v>6</v>
      </c>
      <c r="B9" s="12">
        <v>40.805666666666667</v>
      </c>
      <c r="D9" t="s">
        <v>9</v>
      </c>
      <c r="E9" s="10">
        <f>AVERAGE(B3:B13)</f>
        <v>40.802000000000007</v>
      </c>
      <c r="F9" t="s">
        <v>10</v>
      </c>
    </row>
    <row r="10" spans="1:6" x14ac:dyDescent="0.25">
      <c r="A10" s="12">
        <v>7</v>
      </c>
      <c r="B10" s="12">
        <v>40.801333333333332</v>
      </c>
      <c r="D10" t="s">
        <v>11</v>
      </c>
      <c r="E10" s="11">
        <f>_xlfn.STDEV.S(B3:B13)</f>
        <v>2.7608372321125821E-3</v>
      </c>
      <c r="F10" t="s">
        <v>10</v>
      </c>
    </row>
    <row r="11" spans="1:6" x14ac:dyDescent="0.25">
      <c r="A11" s="12">
        <v>8</v>
      </c>
      <c r="B11" s="12">
        <v>40.800333333333334</v>
      </c>
      <c r="D11" t="s">
        <v>12</v>
      </c>
      <c r="E11" s="11">
        <f>3*E10</f>
        <v>8.2825116963377472E-3</v>
      </c>
    </row>
    <row r="12" spans="1:6" x14ac:dyDescent="0.25">
      <c r="A12" s="12">
        <v>9</v>
      </c>
      <c r="B12" s="12">
        <v>40.798333333333332</v>
      </c>
      <c r="E12" s="11"/>
    </row>
    <row r="13" spans="1:6" x14ac:dyDescent="0.25">
      <c r="A13" s="12">
        <v>10</v>
      </c>
      <c r="B13" s="12">
        <v>40.802</v>
      </c>
      <c r="D13" t="s">
        <v>13</v>
      </c>
      <c r="E13" s="10">
        <f>MAX(B3:B26)-MIN(B3:B26)</f>
        <v>2.033333333334042E-2</v>
      </c>
      <c r="F13" t="s">
        <v>10</v>
      </c>
    </row>
    <row r="14" spans="1:6" x14ac:dyDescent="0.25">
      <c r="A14">
        <v>11</v>
      </c>
      <c r="B14">
        <v>40.802</v>
      </c>
    </row>
    <row r="15" spans="1:6" x14ac:dyDescent="0.25">
      <c r="A15">
        <v>12</v>
      </c>
      <c r="B15">
        <v>40.795000000000002</v>
      </c>
      <c r="D15" t="s">
        <v>14</v>
      </c>
      <c r="E15" s="10">
        <f>E9+E11</f>
        <v>40.810282511696343</v>
      </c>
    </row>
    <row r="16" spans="1:6" x14ac:dyDescent="0.25">
      <c r="A16">
        <v>13</v>
      </c>
      <c r="B16">
        <v>40.798999999999999</v>
      </c>
      <c r="D16" t="s">
        <v>15</v>
      </c>
      <c r="E16" s="10">
        <f>E9-E11</f>
        <v>40.79371748830367</v>
      </c>
    </row>
    <row r="17" spans="1:7" x14ac:dyDescent="0.25">
      <c r="A17">
        <v>14</v>
      </c>
      <c r="B17">
        <v>40.801000000000002</v>
      </c>
    </row>
    <row r="18" spans="1:7" x14ac:dyDescent="0.25">
      <c r="A18">
        <v>15</v>
      </c>
      <c r="B18">
        <v>40.798999999999999</v>
      </c>
      <c r="D18" t="s">
        <v>16</v>
      </c>
      <c r="E18" t="s">
        <v>17</v>
      </c>
      <c r="F18" t="s">
        <v>18</v>
      </c>
      <c r="G18" t="s">
        <v>19</v>
      </c>
    </row>
    <row r="19" spans="1:7" x14ac:dyDescent="0.25">
      <c r="A19">
        <v>16</v>
      </c>
      <c r="B19">
        <v>40.80233333333333</v>
      </c>
      <c r="D19">
        <v>0</v>
      </c>
      <c r="E19" s="10">
        <f>E16</f>
        <v>40.79371748830367</v>
      </c>
      <c r="F19" s="10">
        <f>E9</f>
        <v>40.802000000000007</v>
      </c>
      <c r="G19" s="10">
        <f>E15</f>
        <v>40.810282511696343</v>
      </c>
    </row>
    <row r="20" spans="1:7" x14ac:dyDescent="0.25">
      <c r="A20">
        <v>17</v>
      </c>
      <c r="B20">
        <v>40.792999999999999</v>
      </c>
      <c r="D20">
        <v>25</v>
      </c>
      <c r="E20" s="10">
        <f>E16</f>
        <v>40.79371748830367</v>
      </c>
      <c r="F20" s="10">
        <f>E9</f>
        <v>40.802000000000007</v>
      </c>
      <c r="G20" s="10">
        <f>E15</f>
        <v>40.810282511696343</v>
      </c>
    </row>
    <row r="21" spans="1:7" x14ac:dyDescent="0.25">
      <c r="A21">
        <v>18</v>
      </c>
      <c r="B21">
        <v>40.794000000000004</v>
      </c>
    </row>
    <row r="22" spans="1:7" x14ac:dyDescent="0.25">
      <c r="A22">
        <v>19</v>
      </c>
      <c r="B22">
        <v>40.790333333333329</v>
      </c>
    </row>
    <row r="23" spans="1:7" x14ac:dyDescent="0.25">
      <c r="A23">
        <v>20</v>
      </c>
      <c r="B23">
        <v>40.793333333333329</v>
      </c>
    </row>
    <row r="24" spans="1:7" x14ac:dyDescent="0.25">
      <c r="A24">
        <v>21</v>
      </c>
      <c r="B24">
        <v>40.794666666666664</v>
      </c>
    </row>
    <row r="25" spans="1:7" x14ac:dyDescent="0.25">
      <c r="A25">
        <v>22</v>
      </c>
      <c r="B25">
        <v>40.788999999999994</v>
      </c>
    </row>
    <row r="26" spans="1:7" x14ac:dyDescent="0.25">
      <c r="A26">
        <v>23</v>
      </c>
      <c r="B26">
        <v>40.785999999999994</v>
      </c>
    </row>
    <row r="27" spans="1:7" x14ac:dyDescent="0.25">
      <c r="A27" s="8"/>
      <c r="B27" s="9"/>
      <c r="C27" s="9"/>
    </row>
    <row r="28" spans="1:7" x14ac:dyDescent="0.25">
      <c r="A28" s="8"/>
      <c r="B28" s="9"/>
      <c r="C28" s="9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RMSE Calculator</vt:lpstr>
      <vt:lpstr>Control Chart</vt:lpstr>
    </vt:vector>
  </TitlesOfParts>
  <Company>University of Iowa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O'Shaughnessy, Patrick T</dc:creator>
  <cp:lastModifiedBy>O'Shaughnessy, Patrick T</cp:lastModifiedBy>
  <dcterms:created xsi:type="dcterms:W3CDTF">2019-02-15T20:40:31Z</dcterms:created>
  <dcterms:modified xsi:type="dcterms:W3CDTF">2022-11-03T16:03:46Z</dcterms:modified>
</cp:coreProperties>
</file>